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ИНФО\Проекты\САЙТ\Материалы для сайта\Финмодели КСФ\"/>
    </mc:Choice>
  </mc:AlternateContent>
  <bookViews>
    <workbookView xWindow="0" yWindow="75" windowWidth="28755" windowHeight="12600" tabRatio="399"/>
  </bookViews>
  <sheets>
    <sheet name="Пасека" sheetId="3" r:id="rId1"/>
  </sheets>
  <calcPr calcId="152511"/>
</workbook>
</file>

<file path=xl/calcChain.xml><?xml version="1.0" encoding="utf-8"?>
<calcChain xmlns="http://schemas.openxmlformats.org/spreadsheetml/2006/main">
  <c r="D24" i="3" l="1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C25" i="3"/>
  <c r="C26" i="3"/>
  <c r="C23" i="3" s="1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24" i="3"/>
  <c r="D18" i="3"/>
  <c r="E18" i="3"/>
  <c r="D19" i="3"/>
  <c r="E19" i="3"/>
  <c r="D20" i="3"/>
  <c r="E20" i="3"/>
  <c r="D21" i="3"/>
  <c r="E21" i="3"/>
  <c r="D22" i="3"/>
  <c r="E22" i="3"/>
  <c r="C19" i="3"/>
  <c r="C20" i="3"/>
  <c r="C21" i="3"/>
  <c r="C22" i="3"/>
  <c r="C18" i="3"/>
  <c r="B17" i="3" l="1"/>
  <c r="B23" i="3"/>
  <c r="B16" i="3" l="1"/>
  <c r="D69" i="3" l="1"/>
  <c r="E69" i="3"/>
  <c r="C69" i="3"/>
  <c r="D57" i="3"/>
  <c r="E57" i="3"/>
  <c r="C57" i="3"/>
  <c r="D23" i="3"/>
  <c r="E23" i="3"/>
  <c r="D17" i="3"/>
  <c r="E17" i="3"/>
  <c r="C17" i="3"/>
  <c r="D4" i="3"/>
  <c r="E4" i="3"/>
  <c r="C4" i="3"/>
  <c r="C16" i="3" l="1"/>
  <c r="D16" i="3"/>
  <c r="D3" i="3" s="1"/>
  <c r="D75" i="3" s="1"/>
  <c r="D76" i="3" s="1"/>
  <c r="C3" i="3"/>
  <c r="C75" i="3" s="1"/>
  <c r="E16" i="3"/>
  <c r="E3" i="3" s="1"/>
  <c r="E75" i="3" s="1"/>
  <c r="E76" i="3" s="1"/>
  <c r="C76" i="3" l="1"/>
  <c r="C78" i="3" s="1"/>
  <c r="C79" i="3" l="1"/>
  <c r="D78" i="3"/>
  <c r="E78" i="3" l="1"/>
  <c r="E79" i="3" s="1"/>
  <c r="D79" i="3"/>
</calcChain>
</file>

<file path=xl/sharedStrings.xml><?xml version="1.0" encoding="utf-8"?>
<sst xmlns="http://schemas.openxmlformats.org/spreadsheetml/2006/main" count="86" uniqueCount="74">
  <si>
    <t xml:space="preserve">1 год </t>
  </si>
  <si>
    <t>2 год</t>
  </si>
  <si>
    <t>3 год</t>
  </si>
  <si>
    <t>Расходы</t>
  </si>
  <si>
    <t>Чистая прибыль</t>
  </si>
  <si>
    <t>Период</t>
  </si>
  <si>
    <t>Операционные расходы</t>
  </si>
  <si>
    <t>Инвестиционные расходы</t>
  </si>
  <si>
    <t>Подкормка</t>
  </si>
  <si>
    <t>Зарплата рабочих</t>
  </si>
  <si>
    <t>Показатели из расчета на 100 пчелосемей</t>
  </si>
  <si>
    <t>Вощина</t>
  </si>
  <si>
    <t>Варроадез (препарат от клеща)</t>
  </si>
  <si>
    <t>Ноземацид (от кишечного растройства)</t>
  </si>
  <si>
    <t>Cанитарная обработка</t>
  </si>
  <si>
    <t>Профилактика</t>
  </si>
  <si>
    <t>Апирой</t>
  </si>
  <si>
    <t>Сахар</t>
  </si>
  <si>
    <t>Работа механизмов на ПРР</t>
  </si>
  <si>
    <t>Автотранспорт</t>
  </si>
  <si>
    <t>Пасечный дом с хозблоком</t>
  </si>
  <si>
    <t>Пчелосемьи</t>
  </si>
  <si>
    <t>Ульи (стандарт 2-корпусной по 12 рамок)</t>
  </si>
  <si>
    <t>Рамочные детали (комплект из 4- элементов)</t>
  </si>
  <si>
    <t>Проволока для рамок</t>
  </si>
  <si>
    <t>Каток для навашиващивания</t>
  </si>
  <si>
    <t>Дырокол</t>
  </si>
  <si>
    <t>Нож пчеловодческий</t>
  </si>
  <si>
    <t>Скамеска</t>
  </si>
  <si>
    <t>Роевня</t>
  </si>
  <si>
    <t>Кормушки</t>
  </si>
  <si>
    <t>Пыльцесборники</t>
  </si>
  <si>
    <t>Костюм пчеловода</t>
  </si>
  <si>
    <t>Сетка лицевая</t>
  </si>
  <si>
    <t>Перчатки</t>
  </si>
  <si>
    <t>Дымарь</t>
  </si>
  <si>
    <t xml:space="preserve">Стол для распечат сотовых рамок </t>
  </si>
  <si>
    <t>Вилка для распечат сотовых рамок</t>
  </si>
  <si>
    <t>Лектовый заградитель (верхний)</t>
  </si>
  <si>
    <t xml:space="preserve">Решенки разделительные </t>
  </si>
  <si>
    <t xml:space="preserve">Клеточки титова </t>
  </si>
  <si>
    <t>Щенки для сметания пчёл</t>
  </si>
  <si>
    <t>Ящик для переноски рамок</t>
  </si>
  <si>
    <t xml:space="preserve">Рабочий ящик пчеловода </t>
  </si>
  <si>
    <t xml:space="preserve">Медогонки 4 рам </t>
  </si>
  <si>
    <t>Привод для медогонки</t>
  </si>
  <si>
    <t xml:space="preserve">Воскоресс </t>
  </si>
  <si>
    <t xml:space="preserve">Фильтр комплект (Сито для процеживания мёда) </t>
  </si>
  <si>
    <t>Востокопка паровая</t>
  </si>
  <si>
    <t>Востокопка солнечная</t>
  </si>
  <si>
    <t>Весы для контрольного улика</t>
  </si>
  <si>
    <t>Носилки для переноски ульев</t>
  </si>
  <si>
    <t>Паяльная лампа (обработка) копусов</t>
  </si>
  <si>
    <t>Термометр</t>
  </si>
  <si>
    <t>Рефрактометр</t>
  </si>
  <si>
    <t>Подставка по улей</t>
  </si>
  <si>
    <t>Основные средства</t>
  </si>
  <si>
    <t>Оборудование. Инвентарь, спецодежда</t>
  </si>
  <si>
    <t>Прибыль до НО</t>
  </si>
  <si>
    <t>Обязательное страхование</t>
  </si>
  <si>
    <t>Мёд цветочный</t>
  </si>
  <si>
    <t>Мёд липовый</t>
  </si>
  <si>
    <t>Воск</t>
  </si>
  <si>
    <t>Пыльца (обножка)</t>
  </si>
  <si>
    <t>Перга</t>
  </si>
  <si>
    <t>Объем реализации продукции (кг)</t>
  </si>
  <si>
    <t>Цена реализованной продукции, (руб)</t>
  </si>
  <si>
    <t>Доход (выручка от реализации) оеб.</t>
  </si>
  <si>
    <t>ЕСХН (6%)</t>
  </si>
  <si>
    <t>Рентабельность%</t>
  </si>
  <si>
    <t>руб.</t>
  </si>
  <si>
    <t>Омшаник для зимовки пчелосемей (600 пчелосемей)</t>
  </si>
  <si>
    <t>Производственный корпус (600 пчелосемей)</t>
  </si>
  <si>
    <t>Инвестиции в проекте окупятся через 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</si>
</sst>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₽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2" xfId="0" applyBorder="1" applyAlignment="1">
      <alignment horizontal="left" indent="2"/>
    </xf>
    <xf numFmtId="0" fontId="2" fillId="0" borderId="2" xfId="0" applyFont="1" applyBorder="1" applyAlignment="1">
      <alignment horizontal="left" indent="1"/>
    </xf>
    <xf numFmtId="0" fontId="0" fillId="0" borderId="2" xfId="0" applyFont="1" applyBorder="1" applyAlignment="1">
      <alignment horizontal="left" indent="2"/>
    </xf>
    <xf numFmtId="0" fontId="0" fillId="0" borderId="2" xfId="0" applyBorder="1" applyAlignment="1">
      <alignment horizontal="left" wrapText="1" indent="2"/>
    </xf>
    <xf numFmtId="164" fontId="2" fillId="0" borderId="6" xfId="0" applyNumberFormat="1" applyFont="1" applyBorder="1" applyAlignment="1">
      <alignment horizontal="left" indent="1"/>
    </xf>
    <xf numFmtId="164" fontId="0" fillId="0" borderId="6" xfId="0" applyNumberForma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0" fillId="0" borderId="4" xfId="0" applyBorder="1" applyAlignment="1">
      <alignment horizontal="left" indent="2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view="pageBreakPreview" zoomScale="124" zoomScaleNormal="100" zoomScaleSheetLayoutView="124" workbookViewId="0">
      <selection activeCell="D10" sqref="D10"/>
    </sheetView>
  </sheetViews>
  <sheetFormatPr defaultRowHeight="15" x14ac:dyDescent="0.25"/>
  <cols>
    <col min="1" max="1" width="65.85546875" customWidth="1"/>
    <col min="2" max="2" width="14" customWidth="1"/>
    <col min="3" max="3" width="14.42578125" customWidth="1"/>
    <col min="4" max="4" width="14.85546875" customWidth="1"/>
    <col min="5" max="5" width="13.42578125" customWidth="1"/>
  </cols>
  <sheetData>
    <row r="1" spans="1:5" x14ac:dyDescent="0.25">
      <c r="A1" s="15" t="s">
        <v>5</v>
      </c>
      <c r="B1" s="16"/>
      <c r="C1" s="4" t="s">
        <v>0</v>
      </c>
      <c r="D1" s="4" t="s">
        <v>1</v>
      </c>
      <c r="E1" s="4" t="s">
        <v>2</v>
      </c>
    </row>
    <row r="2" spans="1:5" x14ac:dyDescent="0.25">
      <c r="A2" s="15" t="s">
        <v>10</v>
      </c>
      <c r="B2" s="16"/>
      <c r="C2" s="3" t="s">
        <v>70</v>
      </c>
      <c r="D2" s="3" t="s">
        <v>70</v>
      </c>
      <c r="E2" s="3" t="s">
        <v>70</v>
      </c>
    </row>
    <row r="3" spans="1:5" x14ac:dyDescent="0.25">
      <c r="A3" s="15" t="s">
        <v>3</v>
      </c>
      <c r="B3" s="16"/>
      <c r="C3" s="1">
        <f>C4+C16</f>
        <v>1136217.1448275864</v>
      </c>
      <c r="D3" s="1">
        <f t="shared" ref="D3:E3" si="0">D4+D16</f>
        <v>1114095.3448275863</v>
      </c>
      <c r="E3" s="1">
        <f t="shared" si="0"/>
        <v>1079607.551724138</v>
      </c>
    </row>
    <row r="4" spans="1:5" x14ac:dyDescent="0.25">
      <c r="A4" s="17" t="s">
        <v>6</v>
      </c>
      <c r="B4" s="18"/>
      <c r="C4" s="1">
        <f>SUM(C5:C15)</f>
        <v>439819.34482758626</v>
      </c>
      <c r="D4" s="1">
        <f t="shared" ref="D4:E4" si="1">SUM(D5:D15)</f>
        <v>417697.54482758627</v>
      </c>
      <c r="E4" s="1">
        <f t="shared" si="1"/>
        <v>383209.75172413798</v>
      </c>
    </row>
    <row r="5" spans="1:5" x14ac:dyDescent="0.25">
      <c r="A5" s="19" t="s">
        <v>11</v>
      </c>
      <c r="B5" s="20"/>
      <c r="C5" s="2">
        <v>14364</v>
      </c>
      <c r="D5" s="2">
        <v>4309.2</v>
      </c>
      <c r="E5" s="2">
        <v>4309.2</v>
      </c>
    </row>
    <row r="6" spans="1:5" x14ac:dyDescent="0.25">
      <c r="A6" s="19" t="s">
        <v>12</v>
      </c>
      <c r="B6" s="20"/>
      <c r="C6" s="2">
        <v>3425</v>
      </c>
      <c r="D6" s="2">
        <v>1794</v>
      </c>
      <c r="E6" s="2">
        <v>4384</v>
      </c>
    </row>
    <row r="7" spans="1:5" x14ac:dyDescent="0.25">
      <c r="A7" s="19" t="s">
        <v>13</v>
      </c>
      <c r="B7" s="20"/>
      <c r="C7" s="2">
        <v>100</v>
      </c>
      <c r="D7" s="2">
        <v>63</v>
      </c>
      <c r="E7" s="2">
        <v>400</v>
      </c>
    </row>
    <row r="8" spans="1:5" x14ac:dyDescent="0.25">
      <c r="A8" s="19" t="s">
        <v>14</v>
      </c>
      <c r="B8" s="20"/>
      <c r="C8" s="2">
        <v>1000</v>
      </c>
      <c r="D8" s="2">
        <v>2000</v>
      </c>
      <c r="E8" s="2">
        <v>2000</v>
      </c>
    </row>
    <row r="9" spans="1:5" x14ac:dyDescent="0.25">
      <c r="A9" s="19" t="s">
        <v>8</v>
      </c>
      <c r="B9" s="20"/>
      <c r="C9" s="2">
        <v>2000</v>
      </c>
      <c r="D9" s="2">
        <v>4000</v>
      </c>
      <c r="E9" s="2">
        <v>4000</v>
      </c>
    </row>
    <row r="10" spans="1:5" x14ac:dyDescent="0.25">
      <c r="A10" s="19" t="s">
        <v>15</v>
      </c>
      <c r="B10" s="20"/>
      <c r="C10" s="2">
        <v>1000</v>
      </c>
      <c r="D10" s="2">
        <v>2000</v>
      </c>
      <c r="E10" s="2">
        <v>2000</v>
      </c>
    </row>
    <row r="11" spans="1:5" x14ac:dyDescent="0.25">
      <c r="A11" s="19" t="s">
        <v>16</v>
      </c>
      <c r="B11" s="20"/>
      <c r="C11" s="2">
        <v>220</v>
      </c>
      <c r="D11" s="2">
        <v>221</v>
      </c>
      <c r="E11" s="2">
        <v>220</v>
      </c>
    </row>
    <row r="12" spans="1:5" x14ac:dyDescent="0.25">
      <c r="A12" s="19" t="s">
        <v>17</v>
      </c>
      <c r="B12" s="20"/>
      <c r="C12" s="2">
        <v>40000</v>
      </c>
      <c r="D12" s="2">
        <v>40000</v>
      </c>
      <c r="E12" s="2">
        <v>40000</v>
      </c>
    </row>
    <row r="13" spans="1:5" x14ac:dyDescent="0.25">
      <c r="A13" s="19" t="s">
        <v>9</v>
      </c>
      <c r="B13" s="20"/>
      <c r="C13" s="2">
        <v>299310.34482758626</v>
      </c>
      <c r="D13" s="2">
        <v>299310.34482758626</v>
      </c>
      <c r="E13" s="2">
        <v>261896.55172413797</v>
      </c>
    </row>
    <row r="14" spans="1:5" x14ac:dyDescent="0.25">
      <c r="A14" s="19" t="s">
        <v>18</v>
      </c>
      <c r="B14" s="20"/>
      <c r="C14" s="2">
        <v>16000</v>
      </c>
      <c r="D14" s="2">
        <v>16000</v>
      </c>
      <c r="E14" s="2">
        <v>16000</v>
      </c>
    </row>
    <row r="15" spans="1:5" x14ac:dyDescent="0.25">
      <c r="A15" s="19" t="s">
        <v>19</v>
      </c>
      <c r="B15" s="20"/>
      <c r="C15" s="2">
        <v>62400</v>
      </c>
      <c r="D15" s="2">
        <v>48000</v>
      </c>
      <c r="E15" s="2">
        <v>48000</v>
      </c>
    </row>
    <row r="16" spans="1:5" x14ac:dyDescent="0.25">
      <c r="A16" s="9" t="s">
        <v>7</v>
      </c>
      <c r="B16" s="12">
        <f>B17+B23</f>
        <v>2089193.4</v>
      </c>
      <c r="C16" s="1">
        <f>C17+C23</f>
        <v>696397.8</v>
      </c>
      <c r="D16" s="1">
        <f t="shared" ref="D16:E16" si="2">D17+D23</f>
        <v>696397.8</v>
      </c>
      <c r="E16" s="1">
        <f t="shared" si="2"/>
        <v>696397.8</v>
      </c>
    </row>
    <row r="17" spans="1:5" x14ac:dyDescent="0.25">
      <c r="A17" s="9" t="s">
        <v>56</v>
      </c>
      <c r="B17" s="12">
        <f>SUM(B18:B22)</f>
        <v>1902502</v>
      </c>
      <c r="C17" s="6">
        <f>SUM(C18:C22)</f>
        <v>634167.33333333337</v>
      </c>
      <c r="D17" s="6">
        <f t="shared" ref="D17:E17" si="3">SUM(D18:D22)</f>
        <v>634167.33333333337</v>
      </c>
      <c r="E17" s="6">
        <f t="shared" si="3"/>
        <v>634167.33333333337</v>
      </c>
    </row>
    <row r="18" spans="1:5" x14ac:dyDescent="0.25">
      <c r="A18" s="8" t="s">
        <v>20</v>
      </c>
      <c r="B18" s="13">
        <v>333002</v>
      </c>
      <c r="C18" s="2">
        <f>$B18/3</f>
        <v>111000.66666666667</v>
      </c>
      <c r="D18" s="2">
        <f t="shared" ref="D18:E18" si="4">$B18/3</f>
        <v>111000.66666666667</v>
      </c>
      <c r="E18" s="2">
        <f t="shared" si="4"/>
        <v>111000.66666666667</v>
      </c>
    </row>
    <row r="19" spans="1:5" x14ac:dyDescent="0.25">
      <c r="A19" s="8" t="s">
        <v>71</v>
      </c>
      <c r="B19" s="13">
        <v>353250</v>
      </c>
      <c r="C19" s="2">
        <f t="shared" ref="C19:E22" si="5">$B19/3</f>
        <v>117750</v>
      </c>
      <c r="D19" s="2">
        <f t="shared" si="5"/>
        <v>117750</v>
      </c>
      <c r="E19" s="2">
        <f t="shared" si="5"/>
        <v>117750</v>
      </c>
    </row>
    <row r="20" spans="1:5" x14ac:dyDescent="0.25">
      <c r="A20" s="8" t="s">
        <v>72</v>
      </c>
      <c r="B20" s="13">
        <v>551250</v>
      </c>
      <c r="C20" s="2">
        <f t="shared" si="5"/>
        <v>183750</v>
      </c>
      <c r="D20" s="2">
        <f t="shared" si="5"/>
        <v>183750</v>
      </c>
      <c r="E20" s="2">
        <f t="shared" si="5"/>
        <v>183750</v>
      </c>
    </row>
    <row r="21" spans="1:5" x14ac:dyDescent="0.25">
      <c r="A21" s="8" t="s">
        <v>21</v>
      </c>
      <c r="B21" s="13">
        <v>350000</v>
      </c>
      <c r="C21" s="2">
        <f t="shared" si="5"/>
        <v>116666.66666666667</v>
      </c>
      <c r="D21" s="2">
        <f t="shared" si="5"/>
        <v>116666.66666666667</v>
      </c>
      <c r="E21" s="2">
        <f t="shared" si="5"/>
        <v>116666.66666666667</v>
      </c>
    </row>
    <row r="22" spans="1:5" x14ac:dyDescent="0.25">
      <c r="A22" s="10" t="s">
        <v>22</v>
      </c>
      <c r="B22" s="13">
        <v>315000</v>
      </c>
      <c r="C22" s="2">
        <f t="shared" si="5"/>
        <v>105000</v>
      </c>
      <c r="D22" s="2">
        <f t="shared" si="5"/>
        <v>105000</v>
      </c>
      <c r="E22" s="2">
        <f t="shared" si="5"/>
        <v>105000</v>
      </c>
    </row>
    <row r="23" spans="1:5" x14ac:dyDescent="0.25">
      <c r="A23" s="9" t="s">
        <v>57</v>
      </c>
      <c r="B23" s="12">
        <f>SUM(B24:B56)</f>
        <v>186691.4</v>
      </c>
      <c r="C23" s="1">
        <f>SUM(C24:C56)</f>
        <v>62230.466666666667</v>
      </c>
      <c r="D23" s="1">
        <f t="shared" ref="D23:E23" si="6">SUM(D24:D56)</f>
        <v>62230.466666666667</v>
      </c>
      <c r="E23" s="1">
        <f t="shared" si="6"/>
        <v>62230.466666666667</v>
      </c>
    </row>
    <row r="24" spans="1:5" x14ac:dyDescent="0.25">
      <c r="A24" s="8" t="s">
        <v>23</v>
      </c>
      <c r="B24" s="13">
        <v>37800</v>
      </c>
      <c r="C24" s="2">
        <f>$B24/3</f>
        <v>12600</v>
      </c>
      <c r="D24" s="2">
        <f t="shared" ref="D24:E24" si="7">$B24/3</f>
        <v>12600</v>
      </c>
      <c r="E24" s="2">
        <f t="shared" si="7"/>
        <v>12600</v>
      </c>
    </row>
    <row r="25" spans="1:5" x14ac:dyDescent="0.25">
      <c r="A25" s="11" t="s">
        <v>24</v>
      </c>
      <c r="B25" s="13">
        <v>218.4</v>
      </c>
      <c r="C25" s="2">
        <f t="shared" ref="C25:E56" si="8">$B25/3</f>
        <v>72.8</v>
      </c>
      <c r="D25" s="2">
        <f t="shared" si="8"/>
        <v>72.8</v>
      </c>
      <c r="E25" s="2">
        <f t="shared" si="8"/>
        <v>72.8</v>
      </c>
    </row>
    <row r="26" spans="1:5" x14ac:dyDescent="0.25">
      <c r="A26" s="8" t="s">
        <v>25</v>
      </c>
      <c r="B26" s="13">
        <v>108</v>
      </c>
      <c r="C26" s="2">
        <f t="shared" si="8"/>
        <v>36</v>
      </c>
      <c r="D26" s="2">
        <f t="shared" si="8"/>
        <v>36</v>
      </c>
      <c r="E26" s="2">
        <f t="shared" si="8"/>
        <v>36</v>
      </c>
    </row>
    <row r="27" spans="1:5" x14ac:dyDescent="0.25">
      <c r="A27" s="8" t="s">
        <v>26</v>
      </c>
      <c r="B27" s="13">
        <v>3100</v>
      </c>
      <c r="C27" s="2">
        <f t="shared" si="8"/>
        <v>1033.3333333333333</v>
      </c>
      <c r="D27" s="2">
        <f t="shared" si="8"/>
        <v>1033.3333333333333</v>
      </c>
      <c r="E27" s="2">
        <f t="shared" si="8"/>
        <v>1033.3333333333333</v>
      </c>
    </row>
    <row r="28" spans="1:5" x14ac:dyDescent="0.25">
      <c r="A28" s="8" t="s">
        <v>27</v>
      </c>
      <c r="B28" s="13">
        <v>374</v>
      </c>
      <c r="C28" s="2">
        <f t="shared" si="8"/>
        <v>124.66666666666667</v>
      </c>
      <c r="D28" s="2">
        <f t="shared" si="8"/>
        <v>124.66666666666667</v>
      </c>
      <c r="E28" s="2">
        <f t="shared" si="8"/>
        <v>124.66666666666667</v>
      </c>
    </row>
    <row r="29" spans="1:5" x14ac:dyDescent="0.25">
      <c r="A29" s="8" t="s">
        <v>28</v>
      </c>
      <c r="B29" s="13">
        <v>244</v>
      </c>
      <c r="C29" s="2">
        <f t="shared" si="8"/>
        <v>81.333333333333329</v>
      </c>
      <c r="D29" s="2">
        <f t="shared" si="8"/>
        <v>81.333333333333329</v>
      </c>
      <c r="E29" s="2">
        <f t="shared" si="8"/>
        <v>81.333333333333329</v>
      </c>
    </row>
    <row r="30" spans="1:5" x14ac:dyDescent="0.25">
      <c r="A30" s="8" t="s">
        <v>29</v>
      </c>
      <c r="B30" s="13">
        <v>10800</v>
      </c>
      <c r="C30" s="2">
        <f t="shared" si="8"/>
        <v>3600</v>
      </c>
      <c r="D30" s="2">
        <f t="shared" si="8"/>
        <v>3600</v>
      </c>
      <c r="E30" s="2">
        <f t="shared" si="8"/>
        <v>3600</v>
      </c>
    </row>
    <row r="31" spans="1:5" x14ac:dyDescent="0.25">
      <c r="A31" s="8" t="s">
        <v>30</v>
      </c>
      <c r="B31" s="13">
        <v>11130</v>
      </c>
      <c r="C31" s="2">
        <f t="shared" si="8"/>
        <v>3710</v>
      </c>
      <c r="D31" s="2">
        <f t="shared" si="8"/>
        <v>3710</v>
      </c>
      <c r="E31" s="2">
        <f t="shared" si="8"/>
        <v>3710</v>
      </c>
    </row>
    <row r="32" spans="1:5" x14ac:dyDescent="0.25">
      <c r="A32" s="10" t="s">
        <v>31</v>
      </c>
      <c r="B32" s="13">
        <v>10300</v>
      </c>
      <c r="C32" s="2">
        <f t="shared" si="8"/>
        <v>3433.3333333333335</v>
      </c>
      <c r="D32" s="2">
        <f t="shared" si="8"/>
        <v>3433.3333333333335</v>
      </c>
      <c r="E32" s="2">
        <f t="shared" si="8"/>
        <v>3433.3333333333335</v>
      </c>
    </row>
    <row r="33" spans="1:5" x14ac:dyDescent="0.25">
      <c r="A33" s="10" t="s">
        <v>32</v>
      </c>
      <c r="B33" s="13">
        <v>2720</v>
      </c>
      <c r="C33" s="2">
        <f t="shared" si="8"/>
        <v>906.66666666666663</v>
      </c>
      <c r="D33" s="2">
        <f t="shared" si="8"/>
        <v>906.66666666666663</v>
      </c>
      <c r="E33" s="2">
        <f t="shared" si="8"/>
        <v>906.66666666666663</v>
      </c>
    </row>
    <row r="34" spans="1:5" x14ac:dyDescent="0.25">
      <c r="A34" s="10" t="s">
        <v>33</v>
      </c>
      <c r="B34" s="13">
        <v>472</v>
      </c>
      <c r="C34" s="2">
        <f t="shared" si="8"/>
        <v>157.33333333333334</v>
      </c>
      <c r="D34" s="2">
        <f t="shared" si="8"/>
        <v>157.33333333333334</v>
      </c>
      <c r="E34" s="2">
        <f t="shared" si="8"/>
        <v>157.33333333333334</v>
      </c>
    </row>
    <row r="35" spans="1:5" x14ac:dyDescent="0.25">
      <c r="A35" s="10" t="s">
        <v>34</v>
      </c>
      <c r="B35" s="13">
        <v>2600</v>
      </c>
      <c r="C35" s="2">
        <f t="shared" si="8"/>
        <v>866.66666666666663</v>
      </c>
      <c r="D35" s="2">
        <f t="shared" si="8"/>
        <v>866.66666666666663</v>
      </c>
      <c r="E35" s="2">
        <f t="shared" si="8"/>
        <v>866.66666666666663</v>
      </c>
    </row>
    <row r="36" spans="1:5" x14ac:dyDescent="0.25">
      <c r="A36" s="10" t="s">
        <v>35</v>
      </c>
      <c r="B36" s="13">
        <v>776</v>
      </c>
      <c r="C36" s="2">
        <f t="shared" si="8"/>
        <v>258.66666666666669</v>
      </c>
      <c r="D36" s="2">
        <f t="shared" si="8"/>
        <v>258.66666666666669</v>
      </c>
      <c r="E36" s="2">
        <f t="shared" si="8"/>
        <v>258.66666666666669</v>
      </c>
    </row>
    <row r="37" spans="1:5" x14ac:dyDescent="0.25">
      <c r="A37" s="10" t="s">
        <v>36</v>
      </c>
      <c r="B37" s="13">
        <v>5500</v>
      </c>
      <c r="C37" s="2">
        <f t="shared" si="8"/>
        <v>1833.3333333333333</v>
      </c>
      <c r="D37" s="2">
        <f t="shared" si="8"/>
        <v>1833.3333333333333</v>
      </c>
      <c r="E37" s="2">
        <f t="shared" si="8"/>
        <v>1833.3333333333333</v>
      </c>
    </row>
    <row r="38" spans="1:5" x14ac:dyDescent="0.25">
      <c r="A38" s="8" t="s">
        <v>37</v>
      </c>
      <c r="B38" s="13">
        <v>173</v>
      </c>
      <c r="C38" s="2">
        <f t="shared" si="8"/>
        <v>57.666666666666664</v>
      </c>
      <c r="D38" s="2">
        <f t="shared" si="8"/>
        <v>57.666666666666664</v>
      </c>
      <c r="E38" s="2">
        <f t="shared" si="8"/>
        <v>57.666666666666664</v>
      </c>
    </row>
    <row r="39" spans="1:5" x14ac:dyDescent="0.25">
      <c r="A39" s="8" t="s">
        <v>38</v>
      </c>
      <c r="B39" s="13">
        <v>6500</v>
      </c>
      <c r="C39" s="2">
        <f t="shared" si="8"/>
        <v>2166.6666666666665</v>
      </c>
      <c r="D39" s="2">
        <f t="shared" si="8"/>
        <v>2166.6666666666665</v>
      </c>
      <c r="E39" s="2">
        <f t="shared" si="8"/>
        <v>2166.6666666666665</v>
      </c>
    </row>
    <row r="40" spans="1:5" x14ac:dyDescent="0.25">
      <c r="A40" s="8" t="s">
        <v>39</v>
      </c>
      <c r="B40" s="13">
        <v>2220</v>
      </c>
      <c r="C40" s="2">
        <f t="shared" si="8"/>
        <v>740</v>
      </c>
      <c r="D40" s="2">
        <f t="shared" si="8"/>
        <v>740</v>
      </c>
      <c r="E40" s="2">
        <f t="shared" si="8"/>
        <v>740</v>
      </c>
    </row>
    <row r="41" spans="1:5" x14ac:dyDescent="0.25">
      <c r="A41" s="8" t="s">
        <v>40</v>
      </c>
      <c r="B41" s="13">
        <v>4350</v>
      </c>
      <c r="C41" s="2">
        <f t="shared" si="8"/>
        <v>1450</v>
      </c>
      <c r="D41" s="2">
        <f t="shared" si="8"/>
        <v>1450</v>
      </c>
      <c r="E41" s="2">
        <f t="shared" si="8"/>
        <v>1450</v>
      </c>
    </row>
    <row r="42" spans="1:5" x14ac:dyDescent="0.25">
      <c r="A42" s="8" t="s">
        <v>41</v>
      </c>
      <c r="B42" s="13">
        <v>288</v>
      </c>
      <c r="C42" s="2">
        <f t="shared" si="8"/>
        <v>96</v>
      </c>
      <c r="D42" s="2">
        <f t="shared" si="8"/>
        <v>96</v>
      </c>
      <c r="E42" s="2">
        <f t="shared" si="8"/>
        <v>96</v>
      </c>
    </row>
    <row r="43" spans="1:5" x14ac:dyDescent="0.25">
      <c r="A43" s="8" t="s">
        <v>42</v>
      </c>
      <c r="B43" s="13">
        <v>1000</v>
      </c>
      <c r="C43" s="2">
        <f t="shared" si="8"/>
        <v>333.33333333333331</v>
      </c>
      <c r="D43" s="2">
        <f t="shared" si="8"/>
        <v>333.33333333333331</v>
      </c>
      <c r="E43" s="2">
        <f t="shared" si="8"/>
        <v>333.33333333333331</v>
      </c>
    </row>
    <row r="44" spans="1:5" x14ac:dyDescent="0.25">
      <c r="A44" s="8" t="s">
        <v>43</v>
      </c>
      <c r="B44" s="13">
        <v>2028</v>
      </c>
      <c r="C44" s="2">
        <f t="shared" si="8"/>
        <v>676</v>
      </c>
      <c r="D44" s="2">
        <f t="shared" si="8"/>
        <v>676</v>
      </c>
      <c r="E44" s="2">
        <f t="shared" si="8"/>
        <v>676</v>
      </c>
    </row>
    <row r="45" spans="1:5" x14ac:dyDescent="0.25">
      <c r="A45" s="8" t="s">
        <v>44</v>
      </c>
      <c r="B45" s="13">
        <v>17000</v>
      </c>
      <c r="C45" s="2">
        <f t="shared" si="8"/>
        <v>5666.666666666667</v>
      </c>
      <c r="D45" s="2">
        <f t="shared" si="8"/>
        <v>5666.666666666667</v>
      </c>
      <c r="E45" s="2">
        <f t="shared" si="8"/>
        <v>5666.666666666667</v>
      </c>
    </row>
    <row r="46" spans="1:5" x14ac:dyDescent="0.25">
      <c r="A46" s="8" t="s">
        <v>45</v>
      </c>
      <c r="B46" s="13">
        <v>17000</v>
      </c>
      <c r="C46" s="2">
        <f t="shared" si="8"/>
        <v>5666.666666666667</v>
      </c>
      <c r="D46" s="2">
        <f t="shared" si="8"/>
        <v>5666.666666666667</v>
      </c>
      <c r="E46" s="2">
        <f t="shared" si="8"/>
        <v>5666.666666666667</v>
      </c>
    </row>
    <row r="47" spans="1:5" x14ac:dyDescent="0.25">
      <c r="A47" s="8" t="s">
        <v>46</v>
      </c>
      <c r="B47" s="13">
        <v>9000</v>
      </c>
      <c r="C47" s="2">
        <f t="shared" si="8"/>
        <v>3000</v>
      </c>
      <c r="D47" s="2">
        <f t="shared" si="8"/>
        <v>3000</v>
      </c>
      <c r="E47" s="2">
        <f t="shared" si="8"/>
        <v>3000</v>
      </c>
    </row>
    <row r="48" spans="1:5" x14ac:dyDescent="0.25">
      <c r="A48" s="8" t="s">
        <v>47</v>
      </c>
      <c r="B48" s="13">
        <v>840</v>
      </c>
      <c r="C48" s="2">
        <f t="shared" si="8"/>
        <v>280</v>
      </c>
      <c r="D48" s="2">
        <f t="shared" si="8"/>
        <v>280</v>
      </c>
      <c r="E48" s="2">
        <f t="shared" si="8"/>
        <v>280</v>
      </c>
    </row>
    <row r="49" spans="1:5" x14ac:dyDescent="0.25">
      <c r="A49" s="8" t="s">
        <v>48</v>
      </c>
      <c r="B49" s="13">
        <v>8250</v>
      </c>
      <c r="C49" s="2">
        <f t="shared" si="8"/>
        <v>2750</v>
      </c>
      <c r="D49" s="2">
        <f t="shared" si="8"/>
        <v>2750</v>
      </c>
      <c r="E49" s="2">
        <f t="shared" si="8"/>
        <v>2750</v>
      </c>
    </row>
    <row r="50" spans="1:5" x14ac:dyDescent="0.25">
      <c r="A50" s="8" t="s">
        <v>49</v>
      </c>
      <c r="B50" s="13">
        <v>4900</v>
      </c>
      <c r="C50" s="2">
        <f t="shared" si="8"/>
        <v>1633.3333333333333</v>
      </c>
      <c r="D50" s="2">
        <f t="shared" si="8"/>
        <v>1633.3333333333333</v>
      </c>
      <c r="E50" s="2">
        <f t="shared" si="8"/>
        <v>1633.3333333333333</v>
      </c>
    </row>
    <row r="51" spans="1:5" x14ac:dyDescent="0.25">
      <c r="A51" s="8" t="s">
        <v>50</v>
      </c>
      <c r="B51" s="13">
        <v>5000</v>
      </c>
      <c r="C51" s="2">
        <f t="shared" si="8"/>
        <v>1666.6666666666667</v>
      </c>
      <c r="D51" s="2">
        <f t="shared" si="8"/>
        <v>1666.6666666666667</v>
      </c>
      <c r="E51" s="2">
        <f t="shared" si="8"/>
        <v>1666.6666666666667</v>
      </c>
    </row>
    <row r="52" spans="1:5" x14ac:dyDescent="0.25">
      <c r="A52" s="8" t="s">
        <v>51</v>
      </c>
      <c r="B52" s="13">
        <v>600</v>
      </c>
      <c r="C52" s="2">
        <f t="shared" si="8"/>
        <v>200</v>
      </c>
      <c r="D52" s="2">
        <f t="shared" si="8"/>
        <v>200</v>
      </c>
      <c r="E52" s="2">
        <f t="shared" si="8"/>
        <v>200</v>
      </c>
    </row>
    <row r="53" spans="1:5" x14ac:dyDescent="0.25">
      <c r="A53" s="8" t="s">
        <v>52</v>
      </c>
      <c r="B53" s="13">
        <v>1600</v>
      </c>
      <c r="C53" s="2">
        <f t="shared" si="8"/>
        <v>533.33333333333337</v>
      </c>
      <c r="D53" s="2">
        <f t="shared" si="8"/>
        <v>533.33333333333337</v>
      </c>
      <c r="E53" s="2">
        <f t="shared" si="8"/>
        <v>533.33333333333337</v>
      </c>
    </row>
    <row r="54" spans="1:5" x14ac:dyDescent="0.25">
      <c r="A54" s="8" t="s">
        <v>53</v>
      </c>
      <c r="B54" s="13">
        <v>100</v>
      </c>
      <c r="C54" s="2">
        <f t="shared" si="8"/>
        <v>33.333333333333336</v>
      </c>
      <c r="D54" s="2">
        <f t="shared" si="8"/>
        <v>33.333333333333336</v>
      </c>
      <c r="E54" s="2">
        <f t="shared" si="8"/>
        <v>33.333333333333336</v>
      </c>
    </row>
    <row r="55" spans="1:5" x14ac:dyDescent="0.25">
      <c r="A55" s="8" t="s">
        <v>54</v>
      </c>
      <c r="B55" s="13">
        <v>4700</v>
      </c>
      <c r="C55" s="2">
        <f t="shared" si="8"/>
        <v>1566.6666666666667</v>
      </c>
      <c r="D55" s="2">
        <f t="shared" si="8"/>
        <v>1566.6666666666667</v>
      </c>
      <c r="E55" s="2">
        <f t="shared" si="8"/>
        <v>1566.6666666666667</v>
      </c>
    </row>
    <row r="56" spans="1:5" x14ac:dyDescent="0.25">
      <c r="A56" s="8" t="s">
        <v>55</v>
      </c>
      <c r="B56" s="13">
        <v>15000</v>
      </c>
      <c r="C56" s="2">
        <f t="shared" si="8"/>
        <v>5000</v>
      </c>
      <c r="D56" s="2">
        <f t="shared" si="8"/>
        <v>5000</v>
      </c>
      <c r="E56" s="2">
        <f t="shared" si="8"/>
        <v>5000</v>
      </c>
    </row>
    <row r="57" spans="1:5" x14ac:dyDescent="0.25">
      <c r="A57" s="9" t="s">
        <v>65</v>
      </c>
      <c r="B57" s="13"/>
      <c r="C57" s="1">
        <f>SUM(C58:C62)</f>
        <v>8405</v>
      </c>
      <c r="D57" s="1">
        <f t="shared" ref="D57:E57" si="9">SUM(D58:D62)</f>
        <v>9090</v>
      </c>
      <c r="E57" s="1">
        <f t="shared" si="9"/>
        <v>9110</v>
      </c>
    </row>
    <row r="58" spans="1:5" x14ac:dyDescent="0.25">
      <c r="A58" s="19" t="s">
        <v>60</v>
      </c>
      <c r="B58" s="20"/>
      <c r="C58" s="2">
        <v>4800</v>
      </c>
      <c r="D58" s="2">
        <v>5400</v>
      </c>
      <c r="E58" s="2">
        <v>5400</v>
      </c>
    </row>
    <row r="59" spans="1:5" x14ac:dyDescent="0.25">
      <c r="A59" s="19" t="s">
        <v>61</v>
      </c>
      <c r="B59" s="20"/>
      <c r="C59" s="2">
        <v>3600</v>
      </c>
      <c r="D59" s="2">
        <v>3600</v>
      </c>
      <c r="E59" s="2">
        <v>3600</v>
      </c>
    </row>
    <row r="60" spans="1:5" x14ac:dyDescent="0.25">
      <c r="A60" s="19" t="s">
        <v>62</v>
      </c>
      <c r="B60" s="20"/>
      <c r="C60" s="2">
        <v>0</v>
      </c>
      <c r="D60" s="2">
        <v>80</v>
      </c>
      <c r="E60" s="2">
        <v>100</v>
      </c>
    </row>
    <row r="61" spans="1:5" x14ac:dyDescent="0.25">
      <c r="A61" s="19" t="s">
        <v>63</v>
      </c>
      <c r="B61" s="20"/>
      <c r="C61" s="2">
        <v>5</v>
      </c>
      <c r="D61" s="2">
        <v>10</v>
      </c>
      <c r="E61" s="2">
        <v>10</v>
      </c>
    </row>
    <row r="62" spans="1:5" x14ac:dyDescent="0.25">
      <c r="A62" s="19" t="s">
        <v>64</v>
      </c>
      <c r="B62" s="20"/>
      <c r="C62" s="2">
        <v>0</v>
      </c>
      <c r="D62" s="2">
        <v>0</v>
      </c>
      <c r="E62" s="2">
        <v>0</v>
      </c>
    </row>
    <row r="63" spans="1:5" x14ac:dyDescent="0.25">
      <c r="A63" s="17" t="s">
        <v>66</v>
      </c>
      <c r="B63" s="18"/>
      <c r="C63" s="21"/>
      <c r="D63" s="22"/>
      <c r="E63" s="23"/>
    </row>
    <row r="64" spans="1:5" x14ac:dyDescent="0.25">
      <c r="A64" s="19" t="s">
        <v>60</v>
      </c>
      <c r="B64" s="20"/>
      <c r="C64" s="2">
        <v>130</v>
      </c>
      <c r="D64" s="2">
        <v>130</v>
      </c>
      <c r="E64" s="2">
        <v>130</v>
      </c>
    </row>
    <row r="65" spans="1:5" x14ac:dyDescent="0.25">
      <c r="A65" s="19" t="s">
        <v>61</v>
      </c>
      <c r="B65" s="20"/>
      <c r="C65" s="2">
        <v>150</v>
      </c>
      <c r="D65" s="2">
        <v>150</v>
      </c>
      <c r="E65" s="2">
        <v>150</v>
      </c>
    </row>
    <row r="66" spans="1:5" x14ac:dyDescent="0.25">
      <c r="A66" s="19" t="s">
        <v>62</v>
      </c>
      <c r="B66" s="20"/>
      <c r="C66" s="2">
        <v>300</v>
      </c>
      <c r="D66" s="2">
        <v>300</v>
      </c>
      <c r="E66" s="2">
        <v>300</v>
      </c>
    </row>
    <row r="67" spans="1:5" x14ac:dyDescent="0.25">
      <c r="A67" s="19" t="s">
        <v>63</v>
      </c>
      <c r="B67" s="20"/>
      <c r="C67" s="2">
        <v>700</v>
      </c>
      <c r="D67" s="2">
        <v>700</v>
      </c>
      <c r="E67" s="2">
        <v>700</v>
      </c>
    </row>
    <row r="68" spans="1:5" x14ac:dyDescent="0.25">
      <c r="A68" s="19" t="s">
        <v>64</v>
      </c>
      <c r="B68" s="20"/>
      <c r="C68" s="2">
        <v>1300</v>
      </c>
      <c r="D68" s="2">
        <v>1300</v>
      </c>
      <c r="E68" s="2">
        <v>1300</v>
      </c>
    </row>
    <row r="69" spans="1:5" x14ac:dyDescent="0.25">
      <c r="A69" s="17" t="s">
        <v>67</v>
      </c>
      <c r="B69" s="18"/>
      <c r="C69" s="1">
        <f>SUM(C70:C74)</f>
        <v>1167500</v>
      </c>
      <c r="D69" s="1">
        <f t="shared" ref="D69:E69" si="10">SUM(D70:D74)</f>
        <v>1273000</v>
      </c>
      <c r="E69" s="1">
        <f t="shared" si="10"/>
        <v>1279000</v>
      </c>
    </row>
    <row r="70" spans="1:5" x14ac:dyDescent="0.25">
      <c r="A70" s="19" t="s">
        <v>60</v>
      </c>
      <c r="B70" s="20"/>
      <c r="C70" s="2">
        <v>624000</v>
      </c>
      <c r="D70" s="2">
        <v>702000</v>
      </c>
      <c r="E70" s="2">
        <v>702000</v>
      </c>
    </row>
    <row r="71" spans="1:5" x14ac:dyDescent="0.25">
      <c r="A71" s="19" t="s">
        <v>61</v>
      </c>
      <c r="B71" s="20"/>
      <c r="C71" s="2">
        <v>540000</v>
      </c>
      <c r="D71" s="2">
        <v>540000</v>
      </c>
      <c r="E71" s="2">
        <v>540000</v>
      </c>
    </row>
    <row r="72" spans="1:5" x14ac:dyDescent="0.25">
      <c r="A72" s="19" t="s">
        <v>62</v>
      </c>
      <c r="B72" s="20"/>
      <c r="C72" s="2">
        <v>0</v>
      </c>
      <c r="D72" s="2">
        <v>24000</v>
      </c>
      <c r="E72" s="2">
        <v>30000</v>
      </c>
    </row>
    <row r="73" spans="1:5" x14ac:dyDescent="0.25">
      <c r="A73" s="19" t="s">
        <v>63</v>
      </c>
      <c r="B73" s="20"/>
      <c r="C73" s="2">
        <v>3500</v>
      </c>
      <c r="D73" s="2">
        <v>7000</v>
      </c>
      <c r="E73" s="2">
        <v>7000</v>
      </c>
    </row>
    <row r="74" spans="1:5" x14ac:dyDescent="0.25">
      <c r="A74" s="19" t="s">
        <v>64</v>
      </c>
      <c r="B74" s="20"/>
      <c r="C74" s="2">
        <v>0</v>
      </c>
      <c r="D74" s="2">
        <v>0</v>
      </c>
      <c r="E74" s="2">
        <v>0</v>
      </c>
    </row>
    <row r="75" spans="1:5" x14ac:dyDescent="0.25">
      <c r="A75" s="17" t="s">
        <v>58</v>
      </c>
      <c r="B75" s="18"/>
      <c r="C75" s="1">
        <f>C69-C3</f>
        <v>31282.855172413634</v>
      </c>
      <c r="D75" s="1">
        <f t="shared" ref="D75:E75" si="11">D69-D3</f>
        <v>158904.65517241368</v>
      </c>
      <c r="E75" s="1">
        <f t="shared" si="11"/>
        <v>199392.44827586203</v>
      </c>
    </row>
    <row r="76" spans="1:5" x14ac:dyDescent="0.25">
      <c r="A76" s="19" t="s">
        <v>68</v>
      </c>
      <c r="B76" s="20"/>
      <c r="C76" s="2">
        <f>C75*6%</f>
        <v>1876.971310344818</v>
      </c>
      <c r="D76" s="2">
        <f t="shared" ref="D76:E76" si="12">D75*6%</f>
        <v>9534.2793103448203</v>
      </c>
      <c r="E76" s="2">
        <f t="shared" si="12"/>
        <v>11963.546896551721</v>
      </c>
    </row>
    <row r="77" spans="1:5" x14ac:dyDescent="0.25">
      <c r="A77" s="19" t="s">
        <v>59</v>
      </c>
      <c r="B77" s="20"/>
      <c r="C77" s="7">
        <v>29.353999999999999</v>
      </c>
      <c r="D77" s="7">
        <v>29.3</v>
      </c>
      <c r="E77" s="7">
        <v>32</v>
      </c>
    </row>
    <row r="78" spans="1:5" x14ac:dyDescent="0.25">
      <c r="A78" s="17" t="s">
        <v>4</v>
      </c>
      <c r="B78" s="18"/>
      <c r="C78" s="2">
        <f>C75-C76-C77</f>
        <v>29376.529862068815</v>
      </c>
      <c r="D78" s="2">
        <f>C78+D75-D76-D77</f>
        <v>178717.60572413768</v>
      </c>
      <c r="E78" s="2">
        <f>D78+E75-E76-E77</f>
        <v>366114.50710344798</v>
      </c>
    </row>
    <row r="79" spans="1:5" x14ac:dyDescent="0.25">
      <c r="A79" s="17" t="s">
        <v>69</v>
      </c>
      <c r="B79" s="18"/>
      <c r="C79" s="5">
        <f>C78/C3</f>
        <v>2.5854679271299426E-2</v>
      </c>
      <c r="D79" s="5">
        <f t="shared" ref="D79:E79" si="13">D78/D3</f>
        <v>0.16041500088288713</v>
      </c>
      <c r="E79" s="5">
        <f t="shared" si="13"/>
        <v>0.3391181420681631</v>
      </c>
    </row>
    <row r="81" spans="1:1" x14ac:dyDescent="0.25">
      <c r="A81" s="14" t="s">
        <v>73</v>
      </c>
    </row>
  </sheetData>
  <mergeCells count="38">
    <mergeCell ref="A74:B74"/>
    <mergeCell ref="A76:B76"/>
    <mergeCell ref="A75:B75"/>
    <mergeCell ref="C63:E63"/>
    <mergeCell ref="A63:B63"/>
    <mergeCell ref="A67:B67"/>
    <mergeCell ref="A68:B68"/>
    <mergeCell ref="A70:B70"/>
    <mergeCell ref="A64:B64"/>
    <mergeCell ref="A65:B65"/>
    <mergeCell ref="A66:B66"/>
    <mergeCell ref="A69:B69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78:B78"/>
    <mergeCell ref="A79:B79"/>
    <mergeCell ref="A11:B11"/>
    <mergeCell ref="A12:B12"/>
    <mergeCell ref="A13:B13"/>
    <mergeCell ref="A14:B14"/>
    <mergeCell ref="A15:B15"/>
    <mergeCell ref="A58:B58"/>
    <mergeCell ref="A59:B59"/>
    <mergeCell ref="A60:B60"/>
    <mergeCell ref="A61:B61"/>
    <mergeCell ref="A71:B71"/>
    <mergeCell ref="A62:B62"/>
    <mergeCell ref="A77:B77"/>
    <mergeCell ref="A72:B72"/>
    <mergeCell ref="A73:B7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Пасека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2018-07-05T04:39:53Z</cp:lastPrinted>
  <dcterms:created xsi:type="dcterms:W3CDTF">2018-06-22T02:35:59Z</dcterms:created>
  <dcterms:modified xsi:type="dcterms:W3CDTF">2018-08-17T04:53:24Z</dcterms:modified>
</cp:coreProperties>
</file>